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F:\фінансовий план 2021\паспорт 2021\паспорт департамент охорони здоровя та реабілітації\паспорта 0712020\"/>
    </mc:Choice>
  </mc:AlternateContent>
  <bookViews>
    <workbookView xWindow="0" yWindow="75" windowWidth="28755" windowHeight="12600" activeTab="2"/>
  </bookViews>
  <sheets>
    <sheet name="1-8" sheetId="1" r:id="rId1"/>
    <sheet name="9-10" sheetId="2" r:id="rId2"/>
    <sheet name="11" sheetId="3" r:id="rId3"/>
  </sheets>
  <calcPr calcId="162913"/>
</workbook>
</file>

<file path=xl/calcChain.xml><?xml version="1.0" encoding="utf-8"?>
<calcChain xmlns="http://schemas.openxmlformats.org/spreadsheetml/2006/main">
  <c r="H8" i="3" l="1"/>
  <c r="H6" i="3"/>
  <c r="J25" i="2"/>
  <c r="J16" i="2"/>
  <c r="I24" i="2"/>
  <c r="I23" i="2" s="1"/>
  <c r="J23" i="2" s="1"/>
  <c r="H56" i="3"/>
  <c r="H52" i="3"/>
  <c r="F54" i="3"/>
  <c r="H54" i="3" s="1"/>
  <c r="E56" i="3"/>
  <c r="E46" i="3"/>
  <c r="E35" i="3"/>
  <c r="E34" i="3"/>
  <c r="E23" i="3"/>
  <c r="E22" i="3"/>
  <c r="F46" i="3"/>
  <c r="F34" i="3"/>
  <c r="F23" i="3"/>
  <c r="F22" i="3"/>
  <c r="F21" i="3"/>
  <c r="E44" i="3"/>
  <c r="E43" i="3"/>
  <c r="E32" i="3"/>
  <c r="E31" i="3"/>
  <c r="E19" i="3"/>
  <c r="E18" i="3"/>
  <c r="E14" i="3"/>
  <c r="E15" i="3"/>
  <c r="E28" i="3" s="1"/>
  <c r="E29" i="3"/>
  <c r="E40" i="3"/>
  <c r="E41" i="3"/>
  <c r="E51" i="3"/>
  <c r="J24" i="2" l="1"/>
  <c r="H13" i="3"/>
  <c r="H14" i="3"/>
  <c r="H15" i="3"/>
  <c r="H17" i="3"/>
  <c r="H18" i="3"/>
  <c r="H19" i="3"/>
  <c r="H21" i="3"/>
  <c r="H22" i="3"/>
  <c r="H23" i="3"/>
  <c r="H25" i="3"/>
  <c r="H28" i="3"/>
  <c r="H29" i="3"/>
  <c r="H31" i="3"/>
  <c r="H32" i="3"/>
  <c r="H34" i="3"/>
  <c r="H35" i="3"/>
  <c r="H37" i="3"/>
  <c r="H40" i="3"/>
  <c r="H41" i="3"/>
  <c r="H43" i="3"/>
  <c r="H44" i="3"/>
  <c r="H46" i="3"/>
  <c r="H48" i="3"/>
  <c r="H51" i="3"/>
  <c r="H58" i="3"/>
  <c r="H5" i="3"/>
  <c r="H7" i="2"/>
  <c r="J7" i="2" s="1"/>
  <c r="I5" i="2"/>
  <c r="I26" i="2" s="1"/>
  <c r="G14" i="1" s="1"/>
  <c r="J22" i="2"/>
  <c r="J21" i="2"/>
  <c r="H20" i="2"/>
  <c r="J20" i="2" s="1"/>
  <c r="H15" i="2"/>
  <c r="H10" i="2" s="1"/>
  <c r="J10" i="2" s="1"/>
  <c r="J8" i="2"/>
  <c r="J9" i="2"/>
  <c r="J11" i="2"/>
  <c r="J12" i="2"/>
  <c r="J13" i="2"/>
  <c r="J14" i="2"/>
  <c r="J17" i="2"/>
  <c r="J18" i="2"/>
  <c r="J19" i="2"/>
  <c r="H6" i="2"/>
  <c r="J6" i="2" s="1"/>
  <c r="J5" i="2" s="1"/>
  <c r="H5" i="2" l="1"/>
  <c r="H26" i="2" s="1"/>
  <c r="J15" i="2"/>
  <c r="J26" i="2" l="1"/>
  <c r="F13" i="1" s="1"/>
  <c r="D14" i="1"/>
</calcChain>
</file>

<file path=xl/sharedStrings.xml><?xml version="1.0" encoding="utf-8"?>
<sst xmlns="http://schemas.openxmlformats.org/spreadsheetml/2006/main" count="199" uniqueCount="137">
  <si>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</si>
  <si>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>Паспорт</t>
  </si>
  <si>
    <t xml:space="preserve">1. </t>
  </si>
  <si>
    <t>0700000</t>
  </si>
  <si>
    <t>(найменування головного розпорядника коштів місцевого бюджету)</t>
  </si>
  <si>
    <t>(код за ЄДРПОУ)</t>
  </si>
  <si>
    <t xml:space="preserve">2. </t>
  </si>
  <si>
    <t>0710000</t>
  </si>
  <si>
    <t>КНП " Хмільницька обласна фізіотерапевтична лікарня Вінницької обласної Ради"</t>
  </si>
  <si>
    <t>01982442</t>
  </si>
  <si>
    <t>(код Програмної класифікації видатків та кредитування місцевого бюджету)</t>
  </si>
  <si>
    <t>(найменування відповідального виконавця)</t>
  </si>
  <si>
    <t xml:space="preserve">3. </t>
  </si>
  <si>
    <t xml:space="preserve">0712020 </t>
  </si>
  <si>
    <t>2020</t>
  </si>
  <si>
    <t>Спеціалізована стаціонарна медична допомога населенню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</si>
  <si>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</si>
  <si>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</si>
  <si>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
</t>
  </si>
  <si>
    <t>(код бюджету)</t>
  </si>
  <si>
    <t>4.</t>
  </si>
  <si>
    <t xml:space="preserve">Обсяг бюджетних призначень / бюджетних асигнувань - </t>
  </si>
  <si>
    <t>гривень, у тому числі</t>
  </si>
  <si>
    <t>загального фонду</t>
  </si>
  <si>
    <t>гривень та спеціального фонду</t>
  </si>
  <si>
    <t>гривень.</t>
  </si>
  <si>
    <t>5.</t>
  </si>
  <si>
    <t>Підстави для виконання бюджетної програми</t>
  </si>
  <si>
    <t>6.</t>
  </si>
  <si>
    <t>Цілі державної політики, на досягнення яких спрямована реалізація бюджетної програми</t>
  </si>
  <si>
    <t>№ з/п</t>
  </si>
  <si>
    <t>Ціль державної політики</t>
  </si>
  <si>
    <t>Зростання показників здоров'я населення (тривалості життя, зниження захворюваності, смертності)</t>
  </si>
  <si>
    <t>Збільшення фінансової захищеності при зверненні за медичною допомогою, щоб захворювання не стало причиною зубожіння або ж відсутність коштів не завадила своєчасно звернутися за допомогою</t>
  </si>
  <si>
    <t>7.</t>
  </si>
  <si>
    <t>Мета бюджетної програми</t>
  </si>
  <si>
    <t>Підвищення рівня надання медичної допомоги та збереження здоров'я населення</t>
  </si>
  <si>
    <t>8.</t>
  </si>
  <si>
    <t>Завдання бюджетної програми</t>
  </si>
  <si>
    <t>Завдання</t>
  </si>
  <si>
    <t>Забезпечення надання населенню спеціалізованої стаціонарної медичної допомоги</t>
  </si>
  <si>
    <t>9.</t>
  </si>
  <si>
    <t>Напрями використання бюджетних коштів</t>
  </si>
  <si>
    <t>гривень</t>
  </si>
  <si>
    <t>Загальний фонд</t>
  </si>
  <si>
    <t>Спеціальний фонд</t>
  </si>
  <si>
    <t>Усього</t>
  </si>
  <si>
    <t xml:space="preserve">Заробітна плата </t>
  </si>
  <si>
    <t>Предмети, матеріали, обладнання та інвентар</t>
  </si>
  <si>
    <t>Медикаменти та перев'язувальні матеріали</t>
  </si>
  <si>
    <t>Продукти харчування</t>
  </si>
  <si>
    <t>Оплата послуг ( крім комунальних)</t>
  </si>
  <si>
    <t>Оплата комунальних послуг та енергоносіїв</t>
  </si>
  <si>
    <t>Оплата водопостачання та водовідведення</t>
  </si>
  <si>
    <t>Оплата електроенергії</t>
  </si>
  <si>
    <t>Оплата інших енергоносіїв та інших комунальних послуг</t>
  </si>
  <si>
    <t>10.</t>
  </si>
  <si>
    <t>Найменування місцевої / регіональної програми</t>
  </si>
  <si>
    <t>11.</t>
  </si>
  <si>
    <t>Одиниця виміру</t>
  </si>
  <si>
    <t>Джерело інформації</t>
  </si>
  <si>
    <t>од.</t>
  </si>
  <si>
    <t>Директор</t>
  </si>
  <si>
    <t>Поточні видатки</t>
  </si>
  <si>
    <t>Оплата праці і нарахування на заробітну плату</t>
  </si>
  <si>
    <t xml:space="preserve">Оплата праці </t>
  </si>
  <si>
    <t>Нарахування на заробітну плату</t>
  </si>
  <si>
    <t>Використання товарів і послуг</t>
  </si>
  <si>
    <t>Оплата природного газу</t>
  </si>
  <si>
    <t>Ввиплата пенсій і допомог</t>
  </si>
  <si>
    <t>Інші поточні видатки</t>
  </si>
  <si>
    <t>Соціальне забезпечення</t>
  </si>
  <si>
    <t>Показники затрат</t>
  </si>
  <si>
    <t>Заступник директора з економічних питань</t>
  </si>
  <si>
    <t>О.І.Бабій</t>
  </si>
  <si>
    <t>Н.О.Марченко</t>
  </si>
  <si>
    <t>0732</t>
  </si>
  <si>
    <t>Перелік місцевих / регіональних програм, що виконуються у складі бюджетної програми</t>
  </si>
  <si>
    <t>Результативні показники бюджетної програми</t>
  </si>
  <si>
    <t>Департамент охорони здоров'я та реабілітації Вінницької облдержадміністрації</t>
  </si>
  <si>
    <t>43770299</t>
  </si>
  <si>
    <t>бюджетної програми місцевого бюджету на 2021 рік</t>
  </si>
  <si>
    <t>кількість установ, од:</t>
  </si>
  <si>
    <t>статут</t>
  </si>
  <si>
    <t>Показники продукту</t>
  </si>
  <si>
    <t>Показники ефективності</t>
  </si>
  <si>
    <t>грн</t>
  </si>
  <si>
    <t>Показники якості</t>
  </si>
  <si>
    <t>%</t>
  </si>
  <si>
    <t>річна економія витрачання енергоресурсів в натуральному вигляді</t>
  </si>
  <si>
    <t>Забезпечення оплати водопостачання та водовідведення</t>
  </si>
  <si>
    <t>обсяг видатків на оплату водопостачання</t>
  </si>
  <si>
    <t>обсяг видатків на оплату водовідведення</t>
  </si>
  <si>
    <t>обсяг видатків на оплату стоків</t>
  </si>
  <si>
    <t>обсяг споживання водопостачання, натуральні одиниці</t>
  </si>
  <si>
    <t>тис.м.куб</t>
  </si>
  <si>
    <t>обсяг споживання  водовідведення, натуральні одиниці</t>
  </si>
  <si>
    <t>обсяг споживання  стоків, натуральні одиниці</t>
  </si>
  <si>
    <t>середня вартість водопостачання (тариф)</t>
  </si>
  <si>
    <t>середня вартість водовідведення (тариф )</t>
  </si>
  <si>
    <t>середня вартість  стоків (тариф )</t>
  </si>
  <si>
    <t>Забезпечення оплати електроенергії</t>
  </si>
  <si>
    <t>обсяг видатків на оплату активної електроенергії</t>
  </si>
  <si>
    <t>обсяг видатків на оплату реактивної електроенергії</t>
  </si>
  <si>
    <t>обсяг споживання активної електроенергії, натуральні одиниці</t>
  </si>
  <si>
    <t>обсяг споживання реактивної електроенергії, натуральні одиниці</t>
  </si>
  <si>
    <t>середня вартість активної електроенергії, (тариф)</t>
  </si>
  <si>
    <t>середня вартість реактивної електроенергії, (тариф )</t>
  </si>
  <si>
    <t>Забезпечення оплати природного газу</t>
  </si>
  <si>
    <t>обсяг видатків на оплату природного газу на опалення</t>
  </si>
  <si>
    <t>обсяг видатків на оплату природного газу на підігрів води</t>
  </si>
  <si>
    <t>обсяг споживання  природного газу на опалення, натуральні одиниці</t>
  </si>
  <si>
    <t>обсяг споживання  природного газу на підігрів води, натуральні одиниці</t>
  </si>
  <si>
    <t>середня вартість природного газу (тариф 1 тис.м.куб)</t>
  </si>
  <si>
    <t>Забезпечення оплати інших енергоносіїв</t>
  </si>
  <si>
    <t>обсяг видатків на оплату вивезення побутових відходів</t>
  </si>
  <si>
    <t>Найменування</t>
  </si>
  <si>
    <t>тис. кВт/год</t>
  </si>
  <si>
    <t>тис. кВар/год</t>
  </si>
  <si>
    <t>0210000000</t>
  </si>
  <si>
    <t>затверджений ліміт споживання</t>
  </si>
  <si>
    <t>план використання бюджетних коштів</t>
  </si>
  <si>
    <t>обсяг видатків на оплату дров</t>
  </si>
  <si>
    <t>зміни до плану використання бюджетних коштів</t>
  </si>
  <si>
    <t>обсяг споживання  дров, натуральні одиниці</t>
  </si>
  <si>
    <t>м.куб</t>
  </si>
  <si>
    <t>розрахунок</t>
  </si>
  <si>
    <t>середня вартість  1 м.куб дров</t>
  </si>
  <si>
    <t>Бюджетний кодекс України; Наказ Міністерства фінансів України № 793 від 20.09.2017р.  "Про затвердження складових програмної класифікації видатків та кредитування місцевих бюджетів"; Наказ Міністерства фінансів України від 26.08.2014 р. №836 "Про деякі питання запровадження програмно - цільового методу складання та виконання місцевих бюджетів"; Спільний наказ Міністерства фінансів України та Міністерства охорони здоров’я України від 26.05.2010р № 283/437 "Про затвердження Типового переліку бюджетних програм та результативних показників їх виконання для місцевих бюджетів у галузі "Охорона здоров'я" (зі змінами від 25.07.2013р. № 693/633);  Рішення 3 сесії  обласної Ради 8 скликання від 24 грудня 2020 року № 19 "Про обласний бюджет на 2021 рік";  Рішення 5 сесії  обласної Ради 8 скликання від 26 лютого 2021 року № 64 "Про внесення змін до рішення 3 сесії обласної Ради 8 скликання від 24 грудня 2020 року № 19 «Про обласний бюджет на 2021 рік» (зі змінами)"</t>
  </si>
  <si>
    <t>Капітальні видатки</t>
  </si>
  <si>
    <t>Придбання основного капіталу</t>
  </si>
  <si>
    <t>Придбання обладнання і предметів довгострокового користування</t>
  </si>
  <si>
    <t>обсяг коштів, передбачений для придбання обладнання</t>
  </si>
  <si>
    <t>грн.</t>
  </si>
  <si>
    <t>рішення 5 сесії ОР №64 від 26.02.2021 р.</t>
  </si>
  <si>
    <t>кількість одиниць обладнання, що планується придбати</t>
  </si>
  <si>
    <t>покращення стану матеріально - технічної бази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</si>
</sst>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\ _г_р_н_._-;\-* #,##0\ _г_р_н_._-;_-* &quot;-&quot;??\ _г_р_н_._-;_-@_-"/>
    <numFmt numFmtId="165" formatCode="_-* #,##0.00\ _₽_-;\-* #,##0.00\ _₽_-;_-* &quot;-&quot;??\ _₽_-;_-@_-"/>
    <numFmt numFmtId="166" formatCode="#,##0.00_ ;\-#,##0.00\ "/>
  </numFmts>
  <fonts count="3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6"/>
      <color theme="1"/>
      <name val="Times New Roman"/>
      <family val="1"/>
      <charset val="204"/>
    </font>
    <font>
      <sz val="6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2"/>
      <color rgb="FF000000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135">
    <xf numFmtId="0" fontId="0" fillId="0" borderId="0" xfId="0"/>
    <xf numFmtId="0" fontId="2" fillId="0" borderId="0" xfId="0" applyFont="1"/>
    <xf numFmtId="0" fontId="5" fillId="0" borderId="0" xfId="0" applyFont="1" applyAlignment="1">
      <alignment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9" fillId="0" borderId="0" xfId="0" applyFont="1" applyBorder="1" applyAlignment="1">
      <alignment vertical="top"/>
    </xf>
    <xf numFmtId="0" fontId="9" fillId="0" borderId="0" xfId="0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8" fillId="0" borderId="0" xfId="0" applyFont="1" applyBorder="1" applyAlignment="1">
      <alignment horizontal="center" wrapText="1"/>
    </xf>
    <xf numFmtId="0" fontId="8" fillId="0" borderId="0" xfId="0" applyFont="1" applyBorder="1" applyAlignment="1">
      <alignment wrapText="1"/>
    </xf>
    <xf numFmtId="0" fontId="2" fillId="0" borderId="0" xfId="0" applyFont="1" applyBorder="1"/>
    <xf numFmtId="0" fontId="9" fillId="0" borderId="0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 vertical="center"/>
    </xf>
    <xf numFmtId="0" fontId="0" fillId="0" borderId="0" xfId="0" applyAlignment="1"/>
    <xf numFmtId="0" fontId="5" fillId="0" borderId="0" xfId="0" applyFont="1" applyBorder="1" applyAlignment="1">
      <alignment horizontal="center" vertical="center" wrapText="1"/>
    </xf>
    <xf numFmtId="0" fontId="2" fillId="0" borderId="3" xfId="0" applyFont="1" applyBorder="1"/>
    <xf numFmtId="164" fontId="7" fillId="0" borderId="3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5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49" fontId="8" fillId="0" borderId="0" xfId="0" applyNumberFormat="1" applyFont="1" applyAlignment="1">
      <alignment horizontal="center" vertical="center"/>
    </xf>
    <xf numFmtId="0" fontId="0" fillId="0" borderId="0" xfId="0" applyBorder="1" applyAlignment="1"/>
    <xf numFmtId="0" fontId="5" fillId="0" borderId="0" xfId="0" applyFont="1" applyBorder="1" applyAlignment="1">
      <alignment horizontal="left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166" fontId="7" fillId="0" borderId="3" xfId="0" applyNumberFormat="1" applyFont="1" applyBorder="1" applyAlignment="1">
      <alignment horizontal="center" vertical="center" wrapText="1"/>
    </xf>
    <xf numFmtId="166" fontId="15" fillId="0" borderId="3" xfId="1" applyNumberFormat="1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166" fontId="16" fillId="0" borderId="3" xfId="1" applyNumberFormat="1" applyFont="1" applyBorder="1" applyAlignment="1">
      <alignment horizontal="center" vertical="center" wrapText="1"/>
    </xf>
    <xf numFmtId="166" fontId="13" fillId="0" borderId="3" xfId="1" applyNumberFormat="1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166" fontId="12" fillId="0" borderId="3" xfId="1" applyNumberFormat="1" applyFont="1" applyBorder="1" applyAlignment="1">
      <alignment horizontal="center" vertical="center" wrapText="1"/>
    </xf>
    <xf numFmtId="166" fontId="18" fillId="0" borderId="3" xfId="1" applyNumberFormat="1" applyFont="1" applyBorder="1" applyAlignment="1">
      <alignment horizontal="center" vertical="center" wrapText="1"/>
    </xf>
    <xf numFmtId="166" fontId="14" fillId="0" borderId="3" xfId="1" applyNumberFormat="1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166" fontId="19" fillId="0" borderId="3" xfId="1" applyNumberFormat="1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166" fontId="11" fillId="0" borderId="3" xfId="1" applyNumberFormat="1" applyFont="1" applyBorder="1" applyAlignment="1">
      <alignment horizontal="center" vertical="center" wrapText="1"/>
    </xf>
    <xf numFmtId="166" fontId="23" fillId="0" borderId="0" xfId="0" applyNumberFormat="1" applyFont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top" wrapText="1"/>
    </xf>
    <xf numFmtId="0" fontId="5" fillId="0" borderId="3" xfId="0" applyFont="1" applyBorder="1" applyAlignment="1">
      <alignment vertical="center" wrapText="1"/>
    </xf>
    <xf numFmtId="0" fontId="11" fillId="0" borderId="0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5" fillId="0" borderId="3" xfId="0" applyFont="1" applyBorder="1" applyAlignment="1">
      <alignment horizontal="center" vertical="center" wrapText="1"/>
    </xf>
    <xf numFmtId="0" fontId="27" fillId="0" borderId="3" xfId="0" applyFont="1" applyFill="1" applyBorder="1" applyAlignment="1">
      <alignment horizontal="center" vertical="center"/>
    </xf>
    <xf numFmtId="0" fontId="27" fillId="0" borderId="3" xfId="0" applyNumberFormat="1" applyFont="1" applyFill="1" applyBorder="1" applyAlignment="1">
      <alignment horizontal="center" vertical="center"/>
    </xf>
    <xf numFmtId="0" fontId="30" fillId="0" borderId="3" xfId="0" applyFont="1" applyBorder="1" applyAlignment="1">
      <alignment horizontal="center" vertical="center" wrapText="1"/>
    </xf>
    <xf numFmtId="0" fontId="31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32" fillId="0" borderId="3" xfId="0" applyNumberFormat="1" applyFont="1" applyFill="1" applyBorder="1" applyAlignment="1">
      <alignment horizontal="center" vertical="center" wrapText="1"/>
    </xf>
    <xf numFmtId="0" fontId="32" fillId="0" borderId="3" xfId="0" applyFont="1" applyFill="1" applyBorder="1" applyAlignment="1">
      <alignment horizontal="center" vertical="center" wrapText="1"/>
    </xf>
    <xf numFmtId="0" fontId="28" fillId="0" borderId="3" xfId="0" applyNumberFormat="1" applyFont="1" applyFill="1" applyBorder="1" applyAlignment="1">
      <alignment horizontal="left" vertical="center" wrapText="1"/>
    </xf>
    <xf numFmtId="0" fontId="29" fillId="0" borderId="3" xfId="0" applyNumberFormat="1" applyFont="1" applyFill="1" applyBorder="1" applyAlignment="1">
      <alignment horizontal="left" vertical="center" wrapText="1"/>
    </xf>
    <xf numFmtId="0" fontId="28" fillId="0" borderId="3" xfId="0" applyFont="1" applyFill="1" applyBorder="1" applyAlignment="1">
      <alignment horizontal="left" vertical="center"/>
    </xf>
    <xf numFmtId="0" fontId="29" fillId="0" borderId="3" xfId="0" applyFont="1" applyFill="1" applyBorder="1" applyAlignment="1">
      <alignment horizontal="left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2" fontId="14" fillId="0" borderId="3" xfId="0" applyNumberFormat="1" applyFont="1" applyBorder="1" applyAlignment="1">
      <alignment horizontal="center" vertical="center" wrapText="1"/>
    </xf>
    <xf numFmtId="2" fontId="19" fillId="0" borderId="3" xfId="0" applyNumberFormat="1" applyFont="1" applyBorder="1" applyAlignment="1">
      <alignment horizontal="center" vertical="center" wrapText="1"/>
    </xf>
    <xf numFmtId="2" fontId="13" fillId="0" borderId="3" xfId="0" applyNumberFormat="1" applyFont="1" applyBorder="1" applyAlignment="1">
      <alignment horizontal="center" vertical="center" wrapText="1"/>
    </xf>
    <xf numFmtId="2" fontId="11" fillId="0" borderId="3" xfId="0" applyNumberFormat="1" applyFont="1" applyBorder="1" applyAlignment="1">
      <alignment horizontal="center" vertical="center" wrapText="1"/>
    </xf>
    <xf numFmtId="2" fontId="23" fillId="0" borderId="0" xfId="0" applyNumberFormat="1" applyFont="1" applyAlignment="1">
      <alignment horizontal="center" vertical="center" wrapText="1"/>
    </xf>
    <xf numFmtId="0" fontId="32" fillId="0" borderId="3" xfId="0" applyNumberFormat="1" applyFont="1" applyFill="1" applyBorder="1" applyAlignment="1">
      <alignment horizontal="center" vertical="center"/>
    </xf>
    <xf numFmtId="0" fontId="5" fillId="0" borderId="4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2" fillId="0" borderId="0" xfId="0" applyFont="1" applyAlignment="1"/>
    <xf numFmtId="0" fontId="0" fillId="0" borderId="0" xfId="0" applyAlignment="1"/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5" fillId="0" borderId="3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 horizontal="center" wrapText="1"/>
    </xf>
    <xf numFmtId="0" fontId="5" fillId="0" borderId="3" xfId="0" applyFont="1" applyBorder="1" applyAlignment="1">
      <alignment horizontal="left" vertical="center" wrapText="1"/>
    </xf>
    <xf numFmtId="0" fontId="25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0" fillId="0" borderId="3" xfId="0" applyBorder="1" applyAlignment="1"/>
    <xf numFmtId="0" fontId="6" fillId="0" borderId="3" xfId="0" applyFont="1" applyBorder="1" applyAlignment="1">
      <alignment horizontal="center" vertical="center" wrapText="1"/>
    </xf>
    <xf numFmtId="0" fontId="24" fillId="0" borderId="3" xfId="0" applyFont="1" applyBorder="1" applyAlignment="1"/>
    <xf numFmtId="0" fontId="5" fillId="0" borderId="3" xfId="0" applyFont="1" applyBorder="1" applyAlignment="1">
      <alignment vertical="center" wrapText="1"/>
    </xf>
    <xf numFmtId="0" fontId="12" fillId="0" borderId="3" xfId="0" applyFont="1" applyBorder="1" applyAlignment="1">
      <alignment horizontal="left" vertical="center" wrapText="1"/>
    </xf>
    <xf numFmtId="0" fontId="20" fillId="0" borderId="3" xfId="0" applyFont="1" applyBorder="1" applyAlignment="1">
      <alignment horizontal="left" vertical="center"/>
    </xf>
    <xf numFmtId="0" fontId="7" fillId="0" borderId="3" xfId="0" applyFont="1" applyBorder="1" applyAlignment="1">
      <alignment horizontal="center" vertical="center" wrapText="1"/>
    </xf>
    <xf numFmtId="0" fontId="22" fillId="0" borderId="3" xfId="0" applyFont="1" applyBorder="1" applyAlignment="1"/>
    <xf numFmtId="0" fontId="15" fillId="0" borderId="3" xfId="0" applyFont="1" applyBorder="1" applyAlignment="1">
      <alignment horizontal="left" vertical="center" wrapText="1"/>
    </xf>
    <xf numFmtId="0" fontId="22" fillId="0" borderId="3" xfId="0" applyFont="1" applyBorder="1" applyAlignment="1">
      <alignment horizontal="left" vertical="center"/>
    </xf>
    <xf numFmtId="0" fontId="16" fillId="0" borderId="3" xfId="0" applyFont="1" applyBorder="1" applyAlignment="1">
      <alignment horizontal="left" vertical="center" wrapText="1"/>
    </xf>
    <xf numFmtId="0" fontId="21" fillId="0" borderId="3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17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/>
    </xf>
    <xf numFmtId="0" fontId="0" fillId="0" borderId="6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26" fillId="2" borderId="4" xfId="0" applyNumberFormat="1" applyFont="1" applyFill="1" applyBorder="1" applyAlignment="1">
      <alignment horizontal="left" vertical="center" wrapText="1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5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0" fontId="27" fillId="0" borderId="5" xfId="0" applyFont="1" applyFill="1" applyBorder="1" applyAlignment="1">
      <alignment horizontal="center" vertical="center"/>
    </xf>
    <xf numFmtId="0" fontId="32" fillId="0" borderId="6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4"/>
  <sheetViews>
    <sheetView zoomScale="96" zoomScaleNormal="96" workbookViewId="0">
      <selection activeCell="B16" sqref="B16:I16"/>
    </sheetView>
  </sheetViews>
  <sheetFormatPr defaultColWidth="21.5703125" defaultRowHeight="15" x14ac:dyDescent="0.25"/>
  <cols>
    <col min="1" max="2" width="6.5703125" style="1" customWidth="1"/>
    <col min="3" max="3" width="17.85546875" style="1" customWidth="1"/>
    <col min="4" max="4" width="16.140625" style="1" customWidth="1"/>
    <col min="5" max="5" width="19.140625" style="1" customWidth="1"/>
    <col min="6" max="6" width="19" style="1" customWidth="1"/>
    <col min="7" max="7" width="12.7109375" style="1" customWidth="1"/>
    <col min="8" max="8" width="23" style="1" customWidth="1"/>
    <col min="9" max="9" width="14.85546875" style="1" customWidth="1"/>
    <col min="10" max="40" width="10.28515625" style="1" customWidth="1"/>
    <col min="41" max="16384" width="21.5703125" style="1"/>
  </cols>
  <sheetData>
    <row r="1" spans="1:18" x14ac:dyDescent="0.25">
      <c r="G1" s="99" t="s">
        <v>0</v>
      </c>
      <c r="H1" s="100"/>
      <c r="I1" s="100"/>
      <c r="J1" s="21"/>
    </row>
    <row r="2" spans="1:18" x14ac:dyDescent="0.25">
      <c r="G2" s="100"/>
      <c r="H2" s="100"/>
      <c r="I2" s="100"/>
      <c r="J2" s="21"/>
    </row>
    <row r="3" spans="1:18" ht="6" customHeight="1" x14ac:dyDescent="0.25">
      <c r="G3" s="100"/>
      <c r="H3" s="100"/>
      <c r="I3" s="100"/>
      <c r="J3" s="21"/>
    </row>
    <row r="5" spans="1:18" ht="15.75" x14ac:dyDescent="0.25">
      <c r="A5" s="106" t="s">
        <v>1</v>
      </c>
      <c r="B5" s="106"/>
      <c r="C5" s="106"/>
      <c r="D5" s="106"/>
      <c r="E5" s="106"/>
      <c r="F5" s="106"/>
      <c r="G5" s="106"/>
      <c r="H5" s="106"/>
      <c r="I5" s="106"/>
    </row>
    <row r="6" spans="1:18" ht="15.75" x14ac:dyDescent="0.25">
      <c r="A6" s="106" t="s">
        <v>81</v>
      </c>
      <c r="B6" s="106"/>
      <c r="C6" s="106"/>
      <c r="D6" s="106"/>
      <c r="E6" s="106"/>
      <c r="F6" s="106"/>
      <c r="G6" s="106"/>
      <c r="H6" s="106"/>
      <c r="I6" s="106"/>
    </row>
    <row r="7" spans="1:18" ht="20.100000000000001" customHeight="1" x14ac:dyDescent="0.25">
      <c r="A7" s="28" t="s">
        <v>2</v>
      </c>
      <c r="B7" s="103" t="s">
        <v>3</v>
      </c>
      <c r="C7" s="104"/>
      <c r="D7" s="105" t="s">
        <v>79</v>
      </c>
      <c r="E7" s="104"/>
      <c r="F7" s="104"/>
      <c r="G7" s="104"/>
      <c r="H7" s="104"/>
      <c r="I7" s="37" t="s">
        <v>80</v>
      </c>
      <c r="J7" s="4"/>
      <c r="K7" s="4"/>
      <c r="L7" s="4"/>
      <c r="M7" s="4"/>
      <c r="N7" s="89"/>
      <c r="O7" s="89"/>
      <c r="P7" s="4"/>
      <c r="Q7" s="89"/>
      <c r="R7" s="89"/>
    </row>
    <row r="8" spans="1:18" ht="20.100000000000001" customHeight="1" x14ac:dyDescent="0.25">
      <c r="A8" s="29"/>
      <c r="B8" s="101" t="s">
        <v>10</v>
      </c>
      <c r="C8" s="102"/>
      <c r="D8" s="90" t="s">
        <v>4</v>
      </c>
      <c r="E8" s="91"/>
      <c r="F8" s="91"/>
      <c r="G8" s="91"/>
      <c r="H8" s="6"/>
      <c r="I8" s="7" t="s">
        <v>5</v>
      </c>
      <c r="J8" s="8"/>
      <c r="K8" s="92"/>
      <c r="L8" s="92"/>
      <c r="M8" s="92"/>
      <c r="N8" s="93"/>
      <c r="O8" s="93"/>
      <c r="P8" s="9"/>
      <c r="Q8" s="94"/>
      <c r="R8" s="94"/>
    </row>
    <row r="9" spans="1:18" ht="20.100000000000001" customHeight="1" x14ac:dyDescent="0.25">
      <c r="A9" s="28" t="s">
        <v>6</v>
      </c>
      <c r="B9" s="103" t="s">
        <v>7</v>
      </c>
      <c r="C9" s="104"/>
      <c r="D9" s="105" t="s">
        <v>8</v>
      </c>
      <c r="E9" s="105"/>
      <c r="F9" s="105"/>
      <c r="G9" s="105"/>
      <c r="H9" s="104"/>
      <c r="I9" s="3" t="s">
        <v>9</v>
      </c>
      <c r="J9" s="10"/>
      <c r="K9" s="10"/>
      <c r="L9" s="10"/>
      <c r="M9" s="10"/>
      <c r="N9" s="10"/>
      <c r="O9" s="10"/>
      <c r="P9" s="10"/>
      <c r="Q9" s="10"/>
      <c r="R9" s="10"/>
    </row>
    <row r="10" spans="1:18" ht="20.100000000000001" customHeight="1" x14ac:dyDescent="0.25">
      <c r="A10" s="29"/>
      <c r="B10" s="101" t="s">
        <v>10</v>
      </c>
      <c r="C10" s="102"/>
      <c r="D10" s="90" t="s">
        <v>11</v>
      </c>
      <c r="E10" s="91"/>
      <c r="F10" s="91"/>
      <c r="G10" s="91"/>
      <c r="H10" s="6"/>
      <c r="I10" s="7" t="s">
        <v>5</v>
      </c>
      <c r="J10" s="8"/>
      <c r="K10" s="92"/>
      <c r="L10" s="92"/>
      <c r="M10" s="92"/>
      <c r="N10" s="92"/>
      <c r="O10" s="92"/>
      <c r="P10" s="9"/>
      <c r="Q10" s="94"/>
      <c r="R10" s="94"/>
    </row>
    <row r="11" spans="1:18" ht="20.100000000000001" customHeight="1" x14ac:dyDescent="0.25">
      <c r="A11" s="28" t="s">
        <v>12</v>
      </c>
      <c r="B11" s="103" t="s">
        <v>13</v>
      </c>
      <c r="C11" s="104"/>
      <c r="D11" s="3" t="s">
        <v>14</v>
      </c>
      <c r="E11" s="34" t="s">
        <v>76</v>
      </c>
      <c r="F11" s="103" t="s">
        <v>15</v>
      </c>
      <c r="G11" s="103"/>
      <c r="H11" s="104"/>
      <c r="I11" s="72" t="s">
        <v>119</v>
      </c>
      <c r="J11" s="11"/>
      <c r="K11" s="12"/>
      <c r="L11" s="11"/>
      <c r="M11" s="95"/>
      <c r="N11" s="95"/>
      <c r="O11" s="95"/>
      <c r="P11" s="95"/>
      <c r="Q11" s="95"/>
      <c r="R11" s="11"/>
    </row>
    <row r="12" spans="1:18" ht="35.1" customHeight="1" x14ac:dyDescent="0.25">
      <c r="A12" s="29"/>
      <c r="B12" s="101" t="s">
        <v>10</v>
      </c>
      <c r="C12" s="102"/>
      <c r="D12" s="5" t="s">
        <v>16</v>
      </c>
      <c r="E12" s="5" t="s">
        <v>17</v>
      </c>
      <c r="F12" s="90" t="s">
        <v>18</v>
      </c>
      <c r="G12" s="90"/>
      <c r="H12" s="5"/>
      <c r="I12" s="5" t="s">
        <v>19</v>
      </c>
      <c r="J12" s="13"/>
      <c r="K12" s="14"/>
      <c r="L12" s="14"/>
      <c r="M12" s="92"/>
      <c r="N12" s="92"/>
      <c r="O12" s="92"/>
      <c r="P12" s="92"/>
      <c r="Q12" s="92"/>
      <c r="R12" s="9"/>
    </row>
    <row r="13" spans="1:18" ht="20.100000000000001" customHeight="1" x14ac:dyDescent="0.25">
      <c r="A13" s="17" t="s">
        <v>20</v>
      </c>
      <c r="B13" s="86" t="s">
        <v>21</v>
      </c>
      <c r="C13" s="87"/>
      <c r="D13" s="87"/>
      <c r="E13" s="87"/>
      <c r="F13" s="53">
        <f>'9-10'!J26</f>
        <v>5735684</v>
      </c>
      <c r="G13" s="86" t="s">
        <v>22</v>
      </c>
      <c r="H13" s="86"/>
      <c r="I13" s="16"/>
    </row>
    <row r="14" spans="1:18" ht="20.100000000000001" customHeight="1" x14ac:dyDescent="0.25">
      <c r="A14" s="17"/>
      <c r="B14" s="86" t="s">
        <v>23</v>
      </c>
      <c r="C14" s="87"/>
      <c r="D14" s="53">
        <f>'9-10'!H26</f>
        <v>4059100</v>
      </c>
      <c r="E14" s="86" t="s">
        <v>24</v>
      </c>
      <c r="F14" s="86"/>
      <c r="G14" s="79">
        <f>'9-10'!I26</f>
        <v>1676584</v>
      </c>
      <c r="H14" s="16" t="s">
        <v>25</v>
      </c>
      <c r="I14" s="16"/>
    </row>
    <row r="15" spans="1:18" ht="15.75" customHeight="1" x14ac:dyDescent="0.25">
      <c r="A15" s="17" t="s">
        <v>26</v>
      </c>
      <c r="B15" s="86" t="s">
        <v>27</v>
      </c>
      <c r="C15" s="87"/>
      <c r="D15" s="87"/>
      <c r="E15" s="87"/>
      <c r="F15" s="87"/>
      <c r="G15" s="87"/>
      <c r="H15" s="87"/>
      <c r="I15" s="87"/>
    </row>
    <row r="16" spans="1:18" ht="120" customHeight="1" x14ac:dyDescent="0.25">
      <c r="A16" s="15"/>
      <c r="B16" s="97" t="s">
        <v>128</v>
      </c>
      <c r="C16" s="98"/>
      <c r="D16" s="98"/>
      <c r="E16" s="98"/>
      <c r="F16" s="98"/>
      <c r="G16" s="98"/>
      <c r="H16" s="98"/>
      <c r="I16" s="98"/>
      <c r="J16" s="22"/>
    </row>
    <row r="17" spans="1:10" ht="15.75" customHeight="1" x14ac:dyDescent="0.25">
      <c r="A17" s="17" t="s">
        <v>28</v>
      </c>
      <c r="B17" s="86" t="s">
        <v>29</v>
      </c>
      <c r="C17" s="87"/>
      <c r="D17" s="87"/>
      <c r="E17" s="87"/>
      <c r="F17" s="87"/>
      <c r="G17" s="87"/>
      <c r="H17" s="87"/>
      <c r="I17" s="87"/>
    </row>
    <row r="18" spans="1:10" ht="20.100000000000001" customHeight="1" x14ac:dyDescent="0.25">
      <c r="B18" s="18" t="s">
        <v>30</v>
      </c>
      <c r="C18" s="88" t="s">
        <v>31</v>
      </c>
      <c r="D18" s="88"/>
      <c r="E18" s="88"/>
      <c r="F18" s="88"/>
      <c r="G18" s="88"/>
      <c r="H18" s="88"/>
      <c r="I18" s="23"/>
      <c r="J18" s="35"/>
    </row>
    <row r="19" spans="1:10" ht="20.100000000000001" customHeight="1" x14ac:dyDescent="0.25">
      <c r="B19" s="18">
        <v>1</v>
      </c>
      <c r="C19" s="96" t="s">
        <v>32</v>
      </c>
      <c r="D19" s="96"/>
      <c r="E19" s="96"/>
      <c r="F19" s="96"/>
      <c r="G19" s="96"/>
      <c r="H19" s="96"/>
      <c r="I19" s="36"/>
      <c r="J19" s="35"/>
    </row>
    <row r="20" spans="1:10" ht="39.950000000000003" customHeight="1" x14ac:dyDescent="0.25">
      <c r="B20" s="18">
        <v>2</v>
      </c>
      <c r="C20" s="96" t="s">
        <v>33</v>
      </c>
      <c r="D20" s="96"/>
      <c r="E20" s="96"/>
      <c r="F20" s="96"/>
      <c r="G20" s="96"/>
      <c r="H20" s="96"/>
      <c r="I20" s="36"/>
      <c r="J20" s="35"/>
    </row>
    <row r="21" spans="1:10" ht="15.75" x14ac:dyDescent="0.25">
      <c r="A21" s="20" t="s">
        <v>34</v>
      </c>
      <c r="B21" s="84" t="s">
        <v>35</v>
      </c>
      <c r="C21" s="85"/>
      <c r="D21" s="84" t="s">
        <v>36</v>
      </c>
      <c r="E21" s="85"/>
      <c r="F21" s="85"/>
      <c r="G21" s="85"/>
      <c r="H21" s="85"/>
      <c r="I21" s="85"/>
    </row>
    <row r="22" spans="1:10" ht="15.75" customHeight="1" x14ac:dyDescent="0.25">
      <c r="A22" s="17" t="s">
        <v>37</v>
      </c>
      <c r="B22" s="86" t="s">
        <v>38</v>
      </c>
      <c r="C22" s="87"/>
      <c r="D22" s="87"/>
      <c r="E22" s="87"/>
      <c r="F22" s="87"/>
      <c r="G22" s="87"/>
      <c r="H22" s="87"/>
      <c r="I22" s="87"/>
    </row>
    <row r="23" spans="1:10" ht="15.75" x14ac:dyDescent="0.25">
      <c r="B23" s="54" t="s">
        <v>30</v>
      </c>
      <c r="C23" s="88" t="s">
        <v>39</v>
      </c>
      <c r="D23" s="88"/>
      <c r="E23" s="88"/>
      <c r="F23" s="88"/>
      <c r="G23" s="88"/>
      <c r="H23" s="88"/>
      <c r="I23" s="88"/>
    </row>
    <row r="24" spans="1:10" ht="15.75" x14ac:dyDescent="0.25">
      <c r="B24" s="54">
        <v>1</v>
      </c>
      <c r="C24" s="81" t="s">
        <v>40</v>
      </c>
      <c r="D24" s="82"/>
      <c r="E24" s="82"/>
      <c r="F24" s="82"/>
      <c r="G24" s="82"/>
      <c r="H24" s="82"/>
      <c r="I24" s="83"/>
    </row>
  </sheetData>
  <mergeCells count="42">
    <mergeCell ref="B14:C14"/>
    <mergeCell ref="G1:I3"/>
    <mergeCell ref="B8:C8"/>
    <mergeCell ref="B9:C9"/>
    <mergeCell ref="B10:C10"/>
    <mergeCell ref="B11:C11"/>
    <mergeCell ref="B12:C12"/>
    <mergeCell ref="B13:E13"/>
    <mergeCell ref="D9:H9"/>
    <mergeCell ref="F11:H11"/>
    <mergeCell ref="D7:H7"/>
    <mergeCell ref="F12:G12"/>
    <mergeCell ref="A5:I5"/>
    <mergeCell ref="A6:I6"/>
    <mergeCell ref="B7:C7"/>
    <mergeCell ref="C18:H18"/>
    <mergeCell ref="C19:H19"/>
    <mergeCell ref="C20:H20"/>
    <mergeCell ref="B15:I15"/>
    <mergeCell ref="B16:I16"/>
    <mergeCell ref="B17:I17"/>
    <mergeCell ref="M12:N12"/>
    <mergeCell ref="O12:Q12"/>
    <mergeCell ref="G13:H13"/>
    <mergeCell ref="E14:F14"/>
    <mergeCell ref="D10:G10"/>
    <mergeCell ref="K10:M10"/>
    <mergeCell ref="N10:O10"/>
    <mergeCell ref="Q10:R10"/>
    <mergeCell ref="M11:O11"/>
    <mergeCell ref="P11:Q11"/>
    <mergeCell ref="Q7:R7"/>
    <mergeCell ref="D8:G8"/>
    <mergeCell ref="K8:M8"/>
    <mergeCell ref="N8:O8"/>
    <mergeCell ref="Q8:R8"/>
    <mergeCell ref="N7:O7"/>
    <mergeCell ref="C24:I24"/>
    <mergeCell ref="B21:C21"/>
    <mergeCell ref="D21:I21"/>
    <mergeCell ref="B22:I22"/>
    <mergeCell ref="C23:I23"/>
  </mergeCells>
  <pageMargins left="0.19685039370078741" right="0.15748031496062992" top="0.51181102362204722" bottom="0.27559055118110237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workbookViewId="0">
      <selection activeCell="N28" sqref="N28"/>
    </sheetView>
  </sheetViews>
  <sheetFormatPr defaultColWidth="21.5703125" defaultRowHeight="15" x14ac:dyDescent="0.25"/>
  <cols>
    <col min="1" max="2" width="6.5703125" style="1" customWidth="1"/>
    <col min="3" max="3" width="22.28515625" style="1" customWidth="1"/>
    <col min="4" max="4" width="14" style="1" customWidth="1"/>
    <col min="5" max="5" width="19.140625" style="1" customWidth="1"/>
    <col min="6" max="6" width="5" style="1" customWidth="1"/>
    <col min="7" max="7" width="12.7109375" style="1" customWidth="1"/>
    <col min="8" max="8" width="16.28515625" style="1" customWidth="1"/>
    <col min="9" max="9" width="18.7109375" style="1" customWidth="1"/>
    <col min="10" max="10" width="17.42578125" style="1" customWidth="1"/>
    <col min="11" max="40" width="10.28515625" style="1" customWidth="1"/>
    <col min="41" max="16384" width="21.5703125" style="1"/>
  </cols>
  <sheetData>
    <row r="1" spans="1:10" ht="20.100000000000001" customHeight="1" x14ac:dyDescent="0.25">
      <c r="A1" s="17" t="s">
        <v>41</v>
      </c>
      <c r="B1" s="126" t="s">
        <v>42</v>
      </c>
      <c r="C1" s="127"/>
      <c r="D1" s="127"/>
      <c r="E1" s="127"/>
      <c r="F1" s="16"/>
      <c r="G1" s="16"/>
      <c r="H1" s="16"/>
      <c r="I1" s="16"/>
    </row>
    <row r="2" spans="1:10" ht="15.75" x14ac:dyDescent="0.25">
      <c r="A2" s="19"/>
      <c r="B2" s="19"/>
      <c r="J2" s="1" t="s">
        <v>43</v>
      </c>
    </row>
    <row r="3" spans="1:10" ht="20.100000000000001" customHeight="1" x14ac:dyDescent="0.25">
      <c r="B3" s="18" t="s">
        <v>30</v>
      </c>
      <c r="C3" s="88" t="s">
        <v>42</v>
      </c>
      <c r="D3" s="107"/>
      <c r="E3" s="107"/>
      <c r="F3" s="107"/>
      <c r="G3" s="107"/>
      <c r="H3" s="18" t="s">
        <v>44</v>
      </c>
      <c r="I3" s="18" t="s">
        <v>45</v>
      </c>
      <c r="J3" s="18" t="s">
        <v>46</v>
      </c>
    </row>
    <row r="4" spans="1:10" ht="12" customHeight="1" x14ac:dyDescent="0.25">
      <c r="A4" s="13"/>
      <c r="B4" s="26">
        <v>1</v>
      </c>
      <c r="C4" s="108">
        <v>2</v>
      </c>
      <c r="D4" s="109"/>
      <c r="E4" s="109"/>
      <c r="F4" s="109"/>
      <c r="G4" s="109"/>
      <c r="H4" s="26">
        <v>3</v>
      </c>
      <c r="I4" s="26">
        <v>4</v>
      </c>
      <c r="J4" s="26">
        <v>5</v>
      </c>
    </row>
    <row r="5" spans="1:10" ht="15.75" x14ac:dyDescent="0.25">
      <c r="A5" s="23"/>
      <c r="B5" s="18"/>
      <c r="C5" s="119" t="s">
        <v>63</v>
      </c>
      <c r="D5" s="112"/>
      <c r="E5" s="112"/>
      <c r="F5" s="112"/>
      <c r="G5" s="112"/>
      <c r="H5" s="38">
        <f>H6+H10+H20+H22</f>
        <v>4059100</v>
      </c>
      <c r="I5" s="25">
        <f>I6+I10+I20+I22</f>
        <v>0</v>
      </c>
      <c r="J5" s="38">
        <f>J6+J10+J20+J22</f>
        <v>4059100</v>
      </c>
    </row>
    <row r="6" spans="1:10" ht="15.75" x14ac:dyDescent="0.25">
      <c r="A6" s="23"/>
      <c r="B6" s="18"/>
      <c r="C6" s="115" t="s">
        <v>64</v>
      </c>
      <c r="D6" s="118"/>
      <c r="E6" s="118"/>
      <c r="F6" s="118"/>
      <c r="G6" s="118"/>
      <c r="H6" s="39">
        <f>H9+H8</f>
        <v>0</v>
      </c>
      <c r="I6" s="40"/>
      <c r="J6" s="39">
        <f>H6+I6</f>
        <v>0</v>
      </c>
    </row>
    <row r="7" spans="1:10" ht="15.75" x14ac:dyDescent="0.25">
      <c r="A7" s="23"/>
      <c r="B7" s="18"/>
      <c r="C7" s="117" t="s">
        <v>65</v>
      </c>
      <c r="D7" s="118"/>
      <c r="E7" s="118"/>
      <c r="F7" s="118"/>
      <c r="G7" s="118"/>
      <c r="H7" s="41">
        <f>H8</f>
        <v>0</v>
      </c>
      <c r="I7" s="40"/>
      <c r="J7" s="41">
        <f t="shared" ref="J7:J19" si="0">H7+I7</f>
        <v>0</v>
      </c>
    </row>
    <row r="8" spans="1:10" ht="15.75" x14ac:dyDescent="0.25">
      <c r="A8" s="23"/>
      <c r="B8" s="18"/>
      <c r="C8" s="111" t="s">
        <v>47</v>
      </c>
      <c r="D8" s="112"/>
      <c r="E8" s="112"/>
      <c r="F8" s="112"/>
      <c r="G8" s="112"/>
      <c r="H8" s="42"/>
      <c r="I8" s="43"/>
      <c r="J8" s="44">
        <f t="shared" si="0"/>
        <v>0</v>
      </c>
    </row>
    <row r="9" spans="1:10" ht="15.75" x14ac:dyDescent="0.25">
      <c r="A9" s="23"/>
      <c r="B9" s="18"/>
      <c r="C9" s="117" t="s">
        <v>66</v>
      </c>
      <c r="D9" s="118"/>
      <c r="E9" s="118"/>
      <c r="F9" s="118"/>
      <c r="G9" s="118"/>
      <c r="H9" s="45"/>
      <c r="I9" s="40"/>
      <c r="J9" s="41">
        <f t="shared" si="0"/>
        <v>0</v>
      </c>
    </row>
    <row r="10" spans="1:10" ht="15.75" x14ac:dyDescent="0.25">
      <c r="A10" s="23"/>
      <c r="B10" s="18"/>
      <c r="C10" s="115" t="s">
        <v>67</v>
      </c>
      <c r="D10" s="116"/>
      <c r="E10" s="116"/>
      <c r="F10" s="116"/>
      <c r="G10" s="116"/>
      <c r="H10" s="46">
        <f>H11+H12+H13+H14+H15</f>
        <v>4059100</v>
      </c>
      <c r="I10" s="47"/>
      <c r="J10" s="39">
        <f>H10+I10</f>
        <v>4059100</v>
      </c>
    </row>
    <row r="11" spans="1:10" ht="15.75" x14ac:dyDescent="0.25">
      <c r="A11" s="23"/>
      <c r="B11" s="18"/>
      <c r="C11" s="111" t="s">
        <v>48</v>
      </c>
      <c r="D11" s="112"/>
      <c r="E11" s="112"/>
      <c r="F11" s="112"/>
      <c r="G11" s="112"/>
      <c r="H11" s="42"/>
      <c r="I11" s="48"/>
      <c r="J11" s="44">
        <f t="shared" si="0"/>
        <v>0</v>
      </c>
    </row>
    <row r="12" spans="1:10" ht="15.75" x14ac:dyDescent="0.25">
      <c r="A12" s="23"/>
      <c r="B12" s="18"/>
      <c r="C12" s="111" t="s">
        <v>49</v>
      </c>
      <c r="D12" s="112"/>
      <c r="E12" s="112"/>
      <c r="F12" s="112"/>
      <c r="G12" s="112"/>
      <c r="H12" s="42"/>
      <c r="I12" s="48"/>
      <c r="J12" s="44">
        <f t="shared" si="0"/>
        <v>0</v>
      </c>
    </row>
    <row r="13" spans="1:10" ht="15.75" x14ac:dyDescent="0.25">
      <c r="A13" s="23"/>
      <c r="B13" s="18"/>
      <c r="C13" s="111" t="s">
        <v>50</v>
      </c>
      <c r="D13" s="112"/>
      <c r="E13" s="112"/>
      <c r="F13" s="112"/>
      <c r="G13" s="112"/>
      <c r="H13" s="42"/>
      <c r="I13" s="48"/>
      <c r="J13" s="44">
        <f t="shared" si="0"/>
        <v>0</v>
      </c>
    </row>
    <row r="14" spans="1:10" ht="15.75" x14ac:dyDescent="0.25">
      <c r="A14" s="23"/>
      <c r="B14" s="18"/>
      <c r="C14" s="111" t="s">
        <v>51</v>
      </c>
      <c r="D14" s="112"/>
      <c r="E14" s="112"/>
      <c r="F14" s="112"/>
      <c r="G14" s="112"/>
      <c r="H14" s="42"/>
      <c r="I14" s="48"/>
      <c r="J14" s="44">
        <f t="shared" si="0"/>
        <v>0</v>
      </c>
    </row>
    <row r="15" spans="1:10" ht="15.75" x14ac:dyDescent="0.25">
      <c r="A15" s="23"/>
      <c r="B15" s="18"/>
      <c r="C15" s="117" t="s">
        <v>52</v>
      </c>
      <c r="D15" s="118"/>
      <c r="E15" s="118"/>
      <c r="F15" s="118"/>
      <c r="G15" s="118"/>
      <c r="H15" s="45">
        <f>H16+H17+H18+H19</f>
        <v>4059100</v>
      </c>
      <c r="I15" s="49"/>
      <c r="J15" s="41">
        <f t="shared" si="0"/>
        <v>4059100</v>
      </c>
    </row>
    <row r="16" spans="1:10" ht="15.75" customHeight="1" x14ac:dyDescent="0.25">
      <c r="A16" s="23"/>
      <c r="B16" s="18"/>
      <c r="C16" s="111" t="s">
        <v>53</v>
      </c>
      <c r="D16" s="112"/>
      <c r="E16" s="112"/>
      <c r="F16" s="112"/>
      <c r="G16" s="112"/>
      <c r="H16" s="42">
        <v>1091000</v>
      </c>
      <c r="I16" s="48"/>
      <c r="J16" s="44">
        <f>H16+I16</f>
        <v>1091000</v>
      </c>
    </row>
    <row r="17" spans="1:10" ht="15.75" x14ac:dyDescent="0.25">
      <c r="A17" s="23"/>
      <c r="B17" s="18"/>
      <c r="C17" s="111" t="s">
        <v>54</v>
      </c>
      <c r="D17" s="112"/>
      <c r="E17" s="112"/>
      <c r="F17" s="112"/>
      <c r="G17" s="112"/>
      <c r="H17" s="42">
        <v>1138500</v>
      </c>
      <c r="I17" s="48"/>
      <c r="J17" s="44">
        <f t="shared" si="0"/>
        <v>1138500</v>
      </c>
    </row>
    <row r="18" spans="1:10" ht="15.75" x14ac:dyDescent="0.25">
      <c r="A18" s="23"/>
      <c r="B18" s="18"/>
      <c r="C18" s="120" t="s">
        <v>68</v>
      </c>
      <c r="D18" s="120"/>
      <c r="E18" s="120"/>
      <c r="F18" s="120"/>
      <c r="G18" s="120"/>
      <c r="H18" s="42">
        <v>1768900</v>
      </c>
      <c r="I18" s="48"/>
      <c r="J18" s="44">
        <f t="shared" si="0"/>
        <v>1768900</v>
      </c>
    </row>
    <row r="19" spans="1:10" ht="15.75" x14ac:dyDescent="0.25">
      <c r="A19" s="23"/>
      <c r="B19" s="18"/>
      <c r="C19" s="111" t="s">
        <v>55</v>
      </c>
      <c r="D19" s="112"/>
      <c r="E19" s="112"/>
      <c r="F19" s="112"/>
      <c r="G19" s="112"/>
      <c r="H19" s="42">
        <v>60700</v>
      </c>
      <c r="I19" s="48"/>
      <c r="J19" s="44">
        <f t="shared" si="0"/>
        <v>60700</v>
      </c>
    </row>
    <row r="20" spans="1:10" ht="15.75" x14ac:dyDescent="0.25">
      <c r="A20" s="23"/>
      <c r="B20" s="18"/>
      <c r="C20" s="115" t="s">
        <v>71</v>
      </c>
      <c r="D20" s="122"/>
      <c r="E20" s="122"/>
      <c r="F20" s="122"/>
      <c r="G20" s="122"/>
      <c r="H20" s="50">
        <f>H21</f>
        <v>0</v>
      </c>
      <c r="I20" s="51"/>
      <c r="J20" s="39">
        <f>H20+I20</f>
        <v>0</v>
      </c>
    </row>
    <row r="21" spans="1:10" ht="15.75" x14ac:dyDescent="0.25">
      <c r="A21" s="23"/>
      <c r="B21" s="18"/>
      <c r="C21" s="111" t="s">
        <v>69</v>
      </c>
      <c r="D21" s="121"/>
      <c r="E21" s="121"/>
      <c r="F21" s="121"/>
      <c r="G21" s="121"/>
      <c r="H21" s="42"/>
      <c r="I21" s="48"/>
      <c r="J21" s="44">
        <f>H21+I21</f>
        <v>0</v>
      </c>
    </row>
    <row r="22" spans="1:10" ht="15.75" x14ac:dyDescent="0.25">
      <c r="A22" s="23"/>
      <c r="B22" s="18"/>
      <c r="C22" s="115" t="s">
        <v>70</v>
      </c>
      <c r="D22" s="122"/>
      <c r="E22" s="122"/>
      <c r="F22" s="122"/>
      <c r="G22" s="122"/>
      <c r="H22" s="50"/>
      <c r="I22" s="51"/>
      <c r="J22" s="39">
        <f>H22+I22</f>
        <v>0</v>
      </c>
    </row>
    <row r="23" spans="1:10" ht="15.75" x14ac:dyDescent="0.25">
      <c r="A23" s="23"/>
      <c r="B23" s="74"/>
      <c r="C23" s="119" t="s">
        <v>129</v>
      </c>
      <c r="D23" s="112"/>
      <c r="E23" s="112"/>
      <c r="F23" s="112"/>
      <c r="G23" s="112"/>
      <c r="H23" s="50"/>
      <c r="I23" s="75">
        <f>I24</f>
        <v>1676584</v>
      </c>
      <c r="J23" s="52">
        <f t="shared" ref="J23:J25" si="1">H23+I23</f>
        <v>1676584</v>
      </c>
    </row>
    <row r="24" spans="1:10" ht="15.75" x14ac:dyDescent="0.25">
      <c r="A24" s="23"/>
      <c r="B24" s="74"/>
      <c r="C24" s="115" t="s">
        <v>130</v>
      </c>
      <c r="D24" s="122"/>
      <c r="E24" s="122"/>
      <c r="F24" s="122"/>
      <c r="G24" s="122"/>
      <c r="H24" s="50"/>
      <c r="I24" s="76">
        <f>I25</f>
        <v>1676584</v>
      </c>
      <c r="J24" s="39">
        <f t="shared" si="1"/>
        <v>1676584</v>
      </c>
    </row>
    <row r="25" spans="1:10" ht="15.75" x14ac:dyDescent="0.25">
      <c r="A25" s="23"/>
      <c r="B25" s="74"/>
      <c r="C25" s="123" t="s">
        <v>131</v>
      </c>
      <c r="D25" s="124"/>
      <c r="E25" s="124"/>
      <c r="F25" s="124"/>
      <c r="G25" s="125"/>
      <c r="H25" s="50"/>
      <c r="I25" s="77">
        <v>1676584</v>
      </c>
      <c r="J25" s="44">
        <f t="shared" si="1"/>
        <v>1676584</v>
      </c>
    </row>
    <row r="26" spans="1:10" ht="15.75" x14ac:dyDescent="0.25">
      <c r="A26" s="13"/>
      <c r="B26" s="24"/>
      <c r="C26" s="113" t="s">
        <v>46</v>
      </c>
      <c r="D26" s="114"/>
      <c r="E26" s="114"/>
      <c r="F26" s="114"/>
      <c r="G26" s="114"/>
      <c r="H26" s="52">
        <f>H5</f>
        <v>4059100</v>
      </c>
      <c r="I26" s="78">
        <f>SUM(I23)+I5</f>
        <v>1676584</v>
      </c>
      <c r="J26" s="52">
        <f>H26+I26</f>
        <v>5735684</v>
      </c>
    </row>
    <row r="27" spans="1:10" ht="15.75" x14ac:dyDescent="0.25">
      <c r="A27" s="19"/>
      <c r="B27" s="19"/>
    </row>
    <row r="28" spans="1:10" ht="20.100000000000001" customHeight="1" x14ac:dyDescent="0.25">
      <c r="A28" s="17" t="s">
        <v>56</v>
      </c>
      <c r="B28" s="86" t="s">
        <v>77</v>
      </c>
      <c r="C28" s="87"/>
      <c r="D28" s="87"/>
      <c r="E28" s="87"/>
      <c r="F28" s="87"/>
      <c r="G28" s="87"/>
      <c r="H28" s="87"/>
      <c r="I28" s="87"/>
    </row>
    <row r="29" spans="1:10" ht="15.75" x14ac:dyDescent="0.25">
      <c r="A29" s="17"/>
      <c r="B29" s="17"/>
      <c r="H29" s="2"/>
      <c r="I29" s="2"/>
      <c r="J29" s="2" t="s">
        <v>43</v>
      </c>
    </row>
    <row r="30" spans="1:10" ht="20.100000000000001" customHeight="1" x14ac:dyDescent="0.25">
      <c r="B30" s="54" t="s">
        <v>30</v>
      </c>
      <c r="C30" s="88" t="s">
        <v>57</v>
      </c>
      <c r="D30" s="107"/>
      <c r="E30" s="107"/>
      <c r="F30" s="107"/>
      <c r="G30" s="107"/>
      <c r="H30" s="54" t="s">
        <v>44</v>
      </c>
      <c r="I30" s="54" t="s">
        <v>45</v>
      </c>
      <c r="J30" s="54" t="s">
        <v>46</v>
      </c>
    </row>
    <row r="31" spans="1:10" ht="12" customHeight="1" x14ac:dyDescent="0.25">
      <c r="B31" s="55">
        <v>1</v>
      </c>
      <c r="C31" s="108">
        <v>2</v>
      </c>
      <c r="D31" s="109"/>
      <c r="E31" s="109"/>
      <c r="F31" s="107"/>
      <c r="G31" s="107"/>
      <c r="H31" s="55">
        <v>3</v>
      </c>
      <c r="I31" s="55">
        <v>4</v>
      </c>
      <c r="J31" s="55">
        <v>5</v>
      </c>
    </row>
    <row r="32" spans="1:10" ht="15.75" x14ac:dyDescent="0.25">
      <c r="B32" s="54"/>
      <c r="C32" s="110"/>
      <c r="D32" s="107"/>
      <c r="E32" s="107"/>
      <c r="F32" s="107"/>
      <c r="G32" s="107"/>
      <c r="H32" s="57"/>
      <c r="I32" s="57"/>
      <c r="J32" s="57"/>
    </row>
    <row r="33" spans="1:10" ht="15.75" x14ac:dyDescent="0.25">
      <c r="A33" s="13"/>
      <c r="B33" s="24"/>
      <c r="C33" s="88" t="s">
        <v>46</v>
      </c>
      <c r="D33" s="107"/>
      <c r="E33" s="107"/>
      <c r="F33" s="107"/>
      <c r="G33" s="107"/>
      <c r="H33" s="57"/>
      <c r="I33" s="57"/>
      <c r="J33" s="57"/>
    </row>
  </sheetData>
  <mergeCells count="30">
    <mergeCell ref="B1:E1"/>
    <mergeCell ref="C3:G3"/>
    <mergeCell ref="C4:G4"/>
    <mergeCell ref="C6:G6"/>
    <mergeCell ref="C14:G14"/>
    <mergeCell ref="C8:G8"/>
    <mergeCell ref="C9:G9"/>
    <mergeCell ref="C11:G11"/>
    <mergeCell ref="C12:G12"/>
    <mergeCell ref="C13:G13"/>
    <mergeCell ref="C19:G19"/>
    <mergeCell ref="C26:G26"/>
    <mergeCell ref="C10:G10"/>
    <mergeCell ref="C7:G7"/>
    <mergeCell ref="C5:G5"/>
    <mergeCell ref="C16:G16"/>
    <mergeCell ref="C17:G17"/>
    <mergeCell ref="C18:G18"/>
    <mergeCell ref="C21:G21"/>
    <mergeCell ref="C22:G22"/>
    <mergeCell ref="C20:G20"/>
    <mergeCell ref="C15:G15"/>
    <mergeCell ref="C23:G23"/>
    <mergeCell ref="C24:G24"/>
    <mergeCell ref="C25:G25"/>
    <mergeCell ref="B28:I28"/>
    <mergeCell ref="C30:G30"/>
    <mergeCell ref="C31:G31"/>
    <mergeCell ref="C32:G32"/>
    <mergeCell ref="C33:G33"/>
  </mergeCells>
  <pageMargins left="0.19685039370078741" right="0.15748031496062992" top="0.51181102362204722" bottom="0.27559055118110237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3"/>
  <sheetViews>
    <sheetView tabSelected="1" workbookViewId="0">
      <selection activeCell="H8" sqref="H8"/>
    </sheetView>
  </sheetViews>
  <sheetFormatPr defaultColWidth="21.5703125" defaultRowHeight="15" x14ac:dyDescent="0.25"/>
  <cols>
    <col min="1" max="2" width="6.5703125" style="1" customWidth="1"/>
    <col min="3" max="3" width="56.42578125" style="1" customWidth="1"/>
    <col min="4" max="4" width="13.140625" style="1" customWidth="1"/>
    <col min="5" max="5" width="23.140625" style="1" customWidth="1"/>
    <col min="6" max="6" width="11" style="1" bestFit="1" customWidth="1"/>
    <col min="7" max="7" width="12.5703125" style="1" customWidth="1"/>
    <col min="8" max="8" width="12.42578125" style="1" customWidth="1"/>
    <col min="9" max="9" width="17.42578125" style="1" customWidth="1"/>
    <col min="10" max="39" width="10.28515625" style="1" customWidth="1"/>
    <col min="40" max="16384" width="21.5703125" style="1"/>
  </cols>
  <sheetData>
    <row r="1" spans="1:8" ht="20.100000000000001" customHeight="1" x14ac:dyDescent="0.25">
      <c r="A1" s="17" t="s">
        <v>58</v>
      </c>
      <c r="B1" s="131" t="s">
        <v>78</v>
      </c>
      <c r="C1" s="132"/>
      <c r="D1" s="132"/>
      <c r="E1" s="132"/>
      <c r="F1" s="132"/>
      <c r="G1" s="132"/>
      <c r="H1" s="132"/>
    </row>
    <row r="2" spans="1:8" ht="39.950000000000003" customHeight="1" x14ac:dyDescent="0.25">
      <c r="B2" s="60" t="s">
        <v>30</v>
      </c>
      <c r="C2" s="59" t="s">
        <v>116</v>
      </c>
      <c r="D2" s="60" t="s">
        <v>59</v>
      </c>
      <c r="E2" s="60" t="s">
        <v>60</v>
      </c>
      <c r="F2" s="60" t="s">
        <v>44</v>
      </c>
      <c r="G2" s="60" t="s">
        <v>45</v>
      </c>
      <c r="H2" s="60" t="s">
        <v>46</v>
      </c>
    </row>
    <row r="3" spans="1:8" ht="12" customHeight="1" x14ac:dyDescent="0.25">
      <c r="B3" s="63">
        <v>1</v>
      </c>
      <c r="C3" s="64">
        <v>2</v>
      </c>
      <c r="D3" s="63">
        <v>3</v>
      </c>
      <c r="E3" s="63">
        <v>4</v>
      </c>
      <c r="F3" s="63">
        <v>5</v>
      </c>
      <c r="G3" s="63">
        <v>6</v>
      </c>
      <c r="H3" s="63">
        <v>7</v>
      </c>
    </row>
    <row r="4" spans="1:8" ht="15.95" customHeight="1" x14ac:dyDescent="0.25">
      <c r="B4" s="60">
        <v>1</v>
      </c>
      <c r="C4" s="70" t="s">
        <v>72</v>
      </c>
      <c r="D4" s="61"/>
      <c r="E4" s="61"/>
      <c r="F4" s="60"/>
      <c r="G4" s="60"/>
      <c r="H4" s="60"/>
    </row>
    <row r="5" spans="1:8" ht="15.95" customHeight="1" x14ac:dyDescent="0.25">
      <c r="B5" s="60"/>
      <c r="C5" s="71" t="s">
        <v>82</v>
      </c>
      <c r="D5" s="61" t="s">
        <v>61</v>
      </c>
      <c r="E5" s="80" t="s">
        <v>83</v>
      </c>
      <c r="F5" s="60">
        <v>1</v>
      </c>
      <c r="G5" s="60"/>
      <c r="H5" s="60">
        <f>F5+G5</f>
        <v>1</v>
      </c>
    </row>
    <row r="6" spans="1:8" ht="15.95" customHeight="1" x14ac:dyDescent="0.25">
      <c r="B6" s="60"/>
      <c r="C6" s="71" t="s">
        <v>132</v>
      </c>
      <c r="D6" s="61" t="s">
        <v>133</v>
      </c>
      <c r="E6" s="66" t="s">
        <v>134</v>
      </c>
      <c r="F6" s="60"/>
      <c r="G6" s="60">
        <v>1676584</v>
      </c>
      <c r="H6" s="60">
        <f t="shared" ref="H6:H8" si="0">F6+G6</f>
        <v>1676584</v>
      </c>
    </row>
    <row r="7" spans="1:8" ht="15.95" customHeight="1" x14ac:dyDescent="0.25">
      <c r="B7" s="60">
        <v>2</v>
      </c>
      <c r="C7" s="68" t="s">
        <v>84</v>
      </c>
      <c r="D7" s="61"/>
      <c r="E7" s="66"/>
      <c r="F7" s="60"/>
      <c r="G7" s="60"/>
      <c r="H7" s="60"/>
    </row>
    <row r="8" spans="1:8" ht="15.95" customHeight="1" x14ac:dyDescent="0.25">
      <c r="B8" s="60"/>
      <c r="C8" s="71" t="s">
        <v>135</v>
      </c>
      <c r="D8" s="61" t="s">
        <v>61</v>
      </c>
      <c r="E8" s="66" t="s">
        <v>126</v>
      </c>
      <c r="F8" s="60"/>
      <c r="G8" s="60">
        <v>17</v>
      </c>
      <c r="H8" s="60">
        <f t="shared" si="0"/>
        <v>17</v>
      </c>
    </row>
    <row r="9" spans="1:8" ht="15.95" customHeight="1" x14ac:dyDescent="0.25">
      <c r="B9" s="60">
        <v>3</v>
      </c>
      <c r="C9" s="68" t="s">
        <v>87</v>
      </c>
      <c r="D9" s="133"/>
      <c r="E9" s="134"/>
      <c r="F9" s="60"/>
      <c r="G9" s="60"/>
      <c r="H9" s="60"/>
    </row>
    <row r="10" spans="1:8" ht="15.95" customHeight="1" x14ac:dyDescent="0.25">
      <c r="B10" s="60"/>
      <c r="C10" s="71" t="s">
        <v>136</v>
      </c>
      <c r="D10" s="61" t="s">
        <v>88</v>
      </c>
      <c r="E10" s="66" t="s">
        <v>126</v>
      </c>
      <c r="F10" s="60"/>
      <c r="G10" s="60">
        <v>52.66</v>
      </c>
      <c r="H10" s="60">
        <v>52.66</v>
      </c>
    </row>
    <row r="11" spans="1:8" ht="15.95" customHeight="1" x14ac:dyDescent="0.25">
      <c r="B11" s="24"/>
      <c r="C11" s="128" t="s">
        <v>90</v>
      </c>
      <c r="D11" s="129"/>
      <c r="E11" s="130"/>
      <c r="F11" s="59"/>
      <c r="G11" s="59"/>
      <c r="H11" s="60"/>
    </row>
    <row r="12" spans="1:8" ht="15.95" customHeight="1" x14ac:dyDescent="0.25">
      <c r="B12" s="24"/>
      <c r="C12" s="68" t="s">
        <v>72</v>
      </c>
      <c r="D12" s="62"/>
      <c r="E12" s="66"/>
      <c r="F12" s="59"/>
      <c r="G12" s="59"/>
      <c r="H12" s="60"/>
    </row>
    <row r="13" spans="1:8" ht="15.95" customHeight="1" x14ac:dyDescent="0.25">
      <c r="B13" s="24"/>
      <c r="C13" s="69" t="s">
        <v>91</v>
      </c>
      <c r="D13" s="62" t="s">
        <v>86</v>
      </c>
      <c r="E13" s="67" t="s">
        <v>121</v>
      </c>
      <c r="F13" s="65">
        <v>594700</v>
      </c>
      <c r="G13" s="59"/>
      <c r="H13" s="60">
        <f t="shared" ref="H13:H58" si="1">F13+G13</f>
        <v>594700</v>
      </c>
    </row>
    <row r="14" spans="1:8" ht="15.95" customHeight="1" x14ac:dyDescent="0.25">
      <c r="B14" s="24"/>
      <c r="C14" s="69" t="s">
        <v>92</v>
      </c>
      <c r="D14" s="62" t="s">
        <v>86</v>
      </c>
      <c r="E14" s="66" t="str">
        <f>E13</f>
        <v>план використання бюджетних коштів</v>
      </c>
      <c r="F14" s="59">
        <v>315200</v>
      </c>
      <c r="G14" s="59"/>
      <c r="H14" s="60">
        <f t="shared" si="1"/>
        <v>315200</v>
      </c>
    </row>
    <row r="15" spans="1:8" ht="15.95" customHeight="1" x14ac:dyDescent="0.25">
      <c r="B15" s="24"/>
      <c r="C15" s="69" t="s">
        <v>93</v>
      </c>
      <c r="D15" s="62" t="s">
        <v>86</v>
      </c>
      <c r="E15" s="66" t="str">
        <f>E13</f>
        <v>план використання бюджетних коштів</v>
      </c>
      <c r="F15" s="59">
        <v>181100</v>
      </c>
      <c r="G15" s="59"/>
      <c r="H15" s="60">
        <f t="shared" si="1"/>
        <v>181100</v>
      </c>
    </row>
    <row r="16" spans="1:8" ht="15.95" customHeight="1" x14ac:dyDescent="0.25">
      <c r="B16" s="24"/>
      <c r="C16" s="68" t="s">
        <v>84</v>
      </c>
      <c r="D16" s="62"/>
      <c r="E16" s="66"/>
      <c r="F16" s="59"/>
      <c r="G16" s="59"/>
      <c r="H16" s="60"/>
    </row>
    <row r="17" spans="2:8" ht="15.95" customHeight="1" x14ac:dyDescent="0.25">
      <c r="B17" s="24"/>
      <c r="C17" s="69" t="s">
        <v>94</v>
      </c>
      <c r="D17" s="62" t="s">
        <v>95</v>
      </c>
      <c r="E17" s="66" t="s">
        <v>120</v>
      </c>
      <c r="F17" s="59">
        <v>14.8</v>
      </c>
      <c r="G17" s="59"/>
      <c r="H17" s="60">
        <f t="shared" si="1"/>
        <v>14.8</v>
      </c>
    </row>
    <row r="18" spans="2:8" ht="15.95" customHeight="1" x14ac:dyDescent="0.25">
      <c r="B18" s="24"/>
      <c r="C18" s="69" t="s">
        <v>96</v>
      </c>
      <c r="D18" s="62" t="s">
        <v>95</v>
      </c>
      <c r="E18" s="66" t="str">
        <f>E17</f>
        <v>затверджений ліміт споживання</v>
      </c>
      <c r="F18" s="59">
        <v>14.8</v>
      </c>
      <c r="G18" s="59"/>
      <c r="H18" s="60">
        <f t="shared" si="1"/>
        <v>14.8</v>
      </c>
    </row>
    <row r="19" spans="2:8" ht="15.95" customHeight="1" x14ac:dyDescent="0.25">
      <c r="B19" s="24"/>
      <c r="C19" s="69" t="s">
        <v>97</v>
      </c>
      <c r="D19" s="62" t="s">
        <v>95</v>
      </c>
      <c r="E19" s="66" t="str">
        <f>E17</f>
        <v>затверджений ліміт споживання</v>
      </c>
      <c r="F19" s="59">
        <v>8.5</v>
      </c>
      <c r="G19" s="59"/>
      <c r="H19" s="60">
        <f t="shared" si="1"/>
        <v>8.5</v>
      </c>
    </row>
    <row r="20" spans="2:8" ht="15.95" customHeight="1" x14ac:dyDescent="0.25">
      <c r="B20" s="24"/>
      <c r="C20" s="68" t="s">
        <v>85</v>
      </c>
      <c r="D20" s="62"/>
      <c r="E20" s="66"/>
      <c r="F20" s="59"/>
      <c r="G20" s="59"/>
      <c r="H20" s="60"/>
    </row>
    <row r="21" spans="2:8" ht="15.95" customHeight="1" x14ac:dyDescent="0.25">
      <c r="B21" s="24"/>
      <c r="C21" s="69" t="s">
        <v>98</v>
      </c>
      <c r="D21" s="62" t="s">
        <v>86</v>
      </c>
      <c r="E21" s="66" t="s">
        <v>126</v>
      </c>
      <c r="F21" s="59">
        <f>ROUND(F13/F17/1000,2)</f>
        <v>40.18</v>
      </c>
      <c r="G21" s="59"/>
      <c r="H21" s="60">
        <f t="shared" si="1"/>
        <v>40.18</v>
      </c>
    </row>
    <row r="22" spans="2:8" ht="15.95" customHeight="1" x14ac:dyDescent="0.25">
      <c r="B22" s="24"/>
      <c r="C22" s="69" t="s">
        <v>99</v>
      </c>
      <c r="D22" s="62" t="s">
        <v>86</v>
      </c>
      <c r="E22" s="66" t="str">
        <f>E21</f>
        <v>розрахунок</v>
      </c>
      <c r="F22" s="59">
        <f>ROUND(F14/F18/1000,1)</f>
        <v>21.3</v>
      </c>
      <c r="G22" s="59"/>
      <c r="H22" s="60">
        <f t="shared" si="1"/>
        <v>21.3</v>
      </c>
    </row>
    <row r="23" spans="2:8" ht="15.95" customHeight="1" x14ac:dyDescent="0.25">
      <c r="B23" s="24"/>
      <c r="C23" s="69" t="s">
        <v>100</v>
      </c>
      <c r="D23" s="62" t="s">
        <v>86</v>
      </c>
      <c r="E23" s="66" t="str">
        <f>E21</f>
        <v>розрахунок</v>
      </c>
      <c r="F23" s="59">
        <f>ROUND(F15/F19/1000,1)</f>
        <v>21.3</v>
      </c>
      <c r="G23" s="59"/>
      <c r="H23" s="60">
        <f t="shared" si="1"/>
        <v>21.3</v>
      </c>
    </row>
    <row r="24" spans="2:8" ht="20.100000000000001" customHeight="1" x14ac:dyDescent="0.25">
      <c r="B24" s="24"/>
      <c r="C24" s="68" t="s">
        <v>87</v>
      </c>
      <c r="D24" s="62"/>
      <c r="E24" s="66"/>
      <c r="F24" s="59"/>
      <c r="G24" s="59"/>
      <c r="H24" s="60"/>
    </row>
    <row r="25" spans="2:8" ht="15.95" customHeight="1" x14ac:dyDescent="0.25">
      <c r="B25" s="24"/>
      <c r="C25" s="69" t="s">
        <v>89</v>
      </c>
      <c r="D25" s="62" t="s">
        <v>88</v>
      </c>
      <c r="E25" s="66"/>
      <c r="F25" s="59"/>
      <c r="G25" s="59"/>
      <c r="H25" s="60">
        <f t="shared" si="1"/>
        <v>0</v>
      </c>
    </row>
    <row r="26" spans="2:8" ht="20.100000000000001" customHeight="1" x14ac:dyDescent="0.25">
      <c r="B26" s="24"/>
      <c r="C26" s="128" t="s">
        <v>101</v>
      </c>
      <c r="D26" s="129"/>
      <c r="E26" s="130"/>
      <c r="F26" s="59"/>
      <c r="G26" s="59"/>
      <c r="H26" s="60"/>
    </row>
    <row r="27" spans="2:8" ht="20.100000000000001" customHeight="1" x14ac:dyDescent="0.25">
      <c r="B27" s="24"/>
      <c r="C27" s="68" t="s">
        <v>72</v>
      </c>
      <c r="D27" s="62"/>
      <c r="E27" s="66"/>
      <c r="F27" s="59"/>
      <c r="G27" s="59"/>
      <c r="H27" s="60"/>
    </row>
    <row r="28" spans="2:8" ht="15.95" customHeight="1" x14ac:dyDescent="0.25">
      <c r="B28" s="24"/>
      <c r="C28" s="69" t="s">
        <v>102</v>
      </c>
      <c r="D28" s="62" t="s">
        <v>86</v>
      </c>
      <c r="E28" s="66" t="str">
        <f>E15</f>
        <v>план використання бюджетних коштів</v>
      </c>
      <c r="F28" s="59">
        <v>1110200</v>
      </c>
      <c r="G28" s="59"/>
      <c r="H28" s="60">
        <f t="shared" si="1"/>
        <v>1110200</v>
      </c>
    </row>
    <row r="29" spans="2:8" ht="15.95" customHeight="1" x14ac:dyDescent="0.25">
      <c r="B29" s="24"/>
      <c r="C29" s="69" t="s">
        <v>103</v>
      </c>
      <c r="D29" s="62" t="s">
        <v>86</v>
      </c>
      <c r="E29" s="66" t="str">
        <f>E13</f>
        <v>план використання бюджетних коштів</v>
      </c>
      <c r="F29" s="59">
        <v>28300</v>
      </c>
      <c r="G29" s="59"/>
      <c r="H29" s="60">
        <f t="shared" si="1"/>
        <v>28300</v>
      </c>
    </row>
    <row r="30" spans="2:8" ht="20.100000000000001" customHeight="1" x14ac:dyDescent="0.25">
      <c r="B30" s="24"/>
      <c r="C30" s="68" t="s">
        <v>84</v>
      </c>
      <c r="D30" s="62"/>
      <c r="E30" s="66"/>
      <c r="F30" s="59"/>
      <c r="G30" s="59"/>
      <c r="H30" s="60"/>
    </row>
    <row r="31" spans="2:8" ht="15.95" customHeight="1" x14ac:dyDescent="0.25">
      <c r="B31" s="24"/>
      <c r="C31" s="69" t="s">
        <v>104</v>
      </c>
      <c r="D31" s="62" t="s">
        <v>117</v>
      </c>
      <c r="E31" s="66" t="str">
        <f>E17</f>
        <v>затверджений ліміт споживання</v>
      </c>
      <c r="F31" s="59">
        <v>252.36</v>
      </c>
      <c r="G31" s="59"/>
      <c r="H31" s="60">
        <f t="shared" si="1"/>
        <v>252.36</v>
      </c>
    </row>
    <row r="32" spans="2:8" ht="15.95" customHeight="1" x14ac:dyDescent="0.25">
      <c r="B32" s="24"/>
      <c r="C32" s="69" t="s">
        <v>105</v>
      </c>
      <c r="D32" s="62" t="s">
        <v>118</v>
      </c>
      <c r="E32" s="66" t="str">
        <f>E17</f>
        <v>затверджений ліміт споживання</v>
      </c>
      <c r="F32" s="59">
        <v>139.19999999999999</v>
      </c>
      <c r="G32" s="59"/>
      <c r="H32" s="60">
        <f t="shared" si="1"/>
        <v>139.19999999999999</v>
      </c>
    </row>
    <row r="33" spans="2:8" ht="20.100000000000001" customHeight="1" x14ac:dyDescent="0.25">
      <c r="B33" s="24"/>
      <c r="C33" s="68" t="s">
        <v>85</v>
      </c>
      <c r="D33" s="62"/>
      <c r="E33" s="66"/>
      <c r="F33" s="59"/>
      <c r="G33" s="59"/>
      <c r="H33" s="60"/>
    </row>
    <row r="34" spans="2:8" ht="15.95" customHeight="1" x14ac:dyDescent="0.25">
      <c r="B34" s="24"/>
      <c r="C34" s="69" t="s">
        <v>106</v>
      </c>
      <c r="D34" s="62" t="s">
        <v>86</v>
      </c>
      <c r="E34" s="66" t="str">
        <f>E21</f>
        <v>розрахунок</v>
      </c>
      <c r="F34" s="59">
        <f>ROUND(F28/F31/1000,2)</f>
        <v>4.4000000000000004</v>
      </c>
      <c r="G34" s="59"/>
      <c r="H34" s="60">
        <f t="shared" si="1"/>
        <v>4.4000000000000004</v>
      </c>
    </row>
    <row r="35" spans="2:8" ht="15.95" customHeight="1" x14ac:dyDescent="0.25">
      <c r="B35" s="24"/>
      <c r="C35" s="69" t="s">
        <v>107</v>
      </c>
      <c r="D35" s="62" t="s">
        <v>86</v>
      </c>
      <c r="E35" s="66" t="str">
        <f>E21</f>
        <v>розрахунок</v>
      </c>
      <c r="F35" s="73">
        <v>0.19</v>
      </c>
      <c r="G35" s="59"/>
      <c r="H35" s="60">
        <f t="shared" si="1"/>
        <v>0.19</v>
      </c>
    </row>
    <row r="36" spans="2:8" ht="20.100000000000001" customHeight="1" x14ac:dyDescent="0.25">
      <c r="B36" s="24"/>
      <c r="C36" s="68" t="s">
        <v>87</v>
      </c>
      <c r="D36" s="62"/>
      <c r="E36" s="66"/>
      <c r="F36" s="59"/>
      <c r="G36" s="59"/>
      <c r="H36" s="60"/>
    </row>
    <row r="37" spans="2:8" ht="15.95" customHeight="1" x14ac:dyDescent="0.25">
      <c r="B37" s="24"/>
      <c r="C37" s="69" t="s">
        <v>89</v>
      </c>
      <c r="D37" s="62" t="s">
        <v>88</v>
      </c>
      <c r="E37" s="66"/>
      <c r="F37" s="59"/>
      <c r="G37" s="59"/>
      <c r="H37" s="60">
        <f t="shared" si="1"/>
        <v>0</v>
      </c>
    </row>
    <row r="38" spans="2:8" ht="20.100000000000001" customHeight="1" x14ac:dyDescent="0.25">
      <c r="B38" s="24"/>
      <c r="C38" s="128" t="s">
        <v>108</v>
      </c>
      <c r="D38" s="129"/>
      <c r="E38" s="130"/>
      <c r="F38" s="59"/>
      <c r="G38" s="59"/>
      <c r="H38" s="60"/>
    </row>
    <row r="39" spans="2:8" ht="20.100000000000001" customHeight="1" x14ac:dyDescent="0.25">
      <c r="B39" s="24"/>
      <c r="C39" s="68" t="s">
        <v>72</v>
      </c>
      <c r="D39" s="62"/>
      <c r="E39" s="66"/>
      <c r="F39" s="59"/>
      <c r="G39" s="59"/>
      <c r="H39" s="60"/>
    </row>
    <row r="40" spans="2:8" ht="15.95" customHeight="1" x14ac:dyDescent="0.25">
      <c r="B40" s="24"/>
      <c r="C40" s="69" t="s">
        <v>109</v>
      </c>
      <c r="D40" s="62" t="s">
        <v>86</v>
      </c>
      <c r="E40" s="66" t="str">
        <f>E13</f>
        <v>план використання бюджетних коштів</v>
      </c>
      <c r="F40" s="59">
        <v>1104000</v>
      </c>
      <c r="G40" s="59"/>
      <c r="H40" s="60">
        <f t="shared" si="1"/>
        <v>1104000</v>
      </c>
    </row>
    <row r="41" spans="2:8" ht="15.95" customHeight="1" x14ac:dyDescent="0.25">
      <c r="B41" s="24"/>
      <c r="C41" s="69" t="s">
        <v>110</v>
      </c>
      <c r="D41" s="62" t="s">
        <v>86</v>
      </c>
      <c r="E41" s="66" t="str">
        <f>E13</f>
        <v>план використання бюджетних коштів</v>
      </c>
      <c r="F41" s="59">
        <v>664900</v>
      </c>
      <c r="G41" s="59"/>
      <c r="H41" s="60">
        <f t="shared" si="1"/>
        <v>664900</v>
      </c>
    </row>
    <row r="42" spans="2:8" ht="20.100000000000001" customHeight="1" x14ac:dyDescent="0.25">
      <c r="B42" s="24"/>
      <c r="C42" s="68" t="s">
        <v>84</v>
      </c>
      <c r="D42" s="62"/>
      <c r="E42" s="66"/>
      <c r="F42" s="59"/>
      <c r="G42" s="59"/>
      <c r="H42" s="60"/>
    </row>
    <row r="43" spans="2:8" ht="15.95" customHeight="1" x14ac:dyDescent="0.25">
      <c r="B43" s="24"/>
      <c r="C43" s="69" t="s">
        <v>111</v>
      </c>
      <c r="D43" s="62" t="s">
        <v>95</v>
      </c>
      <c r="E43" s="66" t="str">
        <f>E17</f>
        <v>затверджений ліміт споживання</v>
      </c>
      <c r="F43" s="59">
        <v>123.8</v>
      </c>
      <c r="G43" s="59"/>
      <c r="H43" s="60">
        <f t="shared" si="1"/>
        <v>123.8</v>
      </c>
    </row>
    <row r="44" spans="2:8" ht="15.95" customHeight="1" x14ac:dyDescent="0.25">
      <c r="B44" s="24"/>
      <c r="C44" s="69" t="s">
        <v>112</v>
      </c>
      <c r="D44" s="62" t="s">
        <v>95</v>
      </c>
      <c r="E44" s="66" t="str">
        <f>E17</f>
        <v>затверджений ліміт споживання</v>
      </c>
      <c r="F44" s="59">
        <v>64.55</v>
      </c>
      <c r="G44" s="59"/>
      <c r="H44" s="60">
        <f t="shared" si="1"/>
        <v>64.55</v>
      </c>
    </row>
    <row r="45" spans="2:8" ht="20.100000000000001" customHeight="1" x14ac:dyDescent="0.25">
      <c r="B45" s="24"/>
      <c r="C45" s="68" t="s">
        <v>85</v>
      </c>
      <c r="D45" s="62"/>
      <c r="E45" s="66"/>
      <c r="F45" s="59"/>
      <c r="G45" s="59"/>
      <c r="H45" s="60"/>
    </row>
    <row r="46" spans="2:8" ht="15.95" customHeight="1" x14ac:dyDescent="0.25">
      <c r="B46" s="24"/>
      <c r="C46" s="69" t="s">
        <v>113</v>
      </c>
      <c r="D46" s="62" t="s">
        <v>86</v>
      </c>
      <c r="E46" s="66" t="str">
        <f>E21</f>
        <v>розрахунок</v>
      </c>
      <c r="F46" s="59">
        <f>ROUND((F40+F41)/(F43+F44),2)</f>
        <v>9391.56</v>
      </c>
      <c r="G46" s="59"/>
      <c r="H46" s="60">
        <f t="shared" si="1"/>
        <v>9391.56</v>
      </c>
    </row>
    <row r="47" spans="2:8" ht="20.100000000000001" customHeight="1" x14ac:dyDescent="0.25">
      <c r="B47" s="24"/>
      <c r="C47" s="68" t="s">
        <v>87</v>
      </c>
      <c r="D47" s="62"/>
      <c r="E47" s="66"/>
      <c r="F47" s="59"/>
      <c r="G47" s="59"/>
      <c r="H47" s="60"/>
    </row>
    <row r="48" spans="2:8" ht="15.95" customHeight="1" x14ac:dyDescent="0.25">
      <c r="B48" s="24"/>
      <c r="C48" s="69" t="s">
        <v>89</v>
      </c>
      <c r="D48" s="62" t="s">
        <v>88</v>
      </c>
      <c r="E48" s="66"/>
      <c r="F48" s="59"/>
      <c r="G48" s="59"/>
      <c r="H48" s="60">
        <f t="shared" si="1"/>
        <v>0</v>
      </c>
    </row>
    <row r="49" spans="2:8" ht="20.100000000000001" customHeight="1" x14ac:dyDescent="0.25">
      <c r="B49" s="24"/>
      <c r="C49" s="128" t="s">
        <v>114</v>
      </c>
      <c r="D49" s="129"/>
      <c r="E49" s="130"/>
      <c r="F49" s="59"/>
      <c r="G49" s="59"/>
      <c r="H49" s="60"/>
    </row>
    <row r="50" spans="2:8" ht="20.100000000000001" customHeight="1" x14ac:dyDescent="0.25">
      <c r="B50" s="24"/>
      <c r="C50" s="68" t="s">
        <v>72</v>
      </c>
      <c r="D50" s="62"/>
      <c r="E50" s="66"/>
      <c r="F50" s="59"/>
      <c r="G50" s="59"/>
      <c r="H50" s="60"/>
    </row>
    <row r="51" spans="2:8" ht="15.95" customHeight="1" x14ac:dyDescent="0.25">
      <c r="B51" s="24"/>
      <c r="C51" s="69" t="s">
        <v>115</v>
      </c>
      <c r="D51" s="62" t="s">
        <v>86</v>
      </c>
      <c r="E51" s="66" t="str">
        <f>E13</f>
        <v>план використання бюджетних коштів</v>
      </c>
      <c r="F51" s="59">
        <v>10700</v>
      </c>
      <c r="G51" s="59"/>
      <c r="H51" s="60">
        <f t="shared" si="1"/>
        <v>10700</v>
      </c>
    </row>
    <row r="52" spans="2:8" ht="15.95" customHeight="1" x14ac:dyDescent="0.25">
      <c r="B52" s="24"/>
      <c r="C52" s="69" t="s">
        <v>122</v>
      </c>
      <c r="D52" s="62" t="s">
        <v>86</v>
      </c>
      <c r="E52" s="66" t="s">
        <v>123</v>
      </c>
      <c r="F52" s="59">
        <v>50000</v>
      </c>
      <c r="G52" s="59"/>
      <c r="H52" s="60">
        <f t="shared" si="1"/>
        <v>50000</v>
      </c>
    </row>
    <row r="53" spans="2:8" ht="15.95" customHeight="1" x14ac:dyDescent="0.25">
      <c r="B53" s="24"/>
      <c r="C53" s="68" t="s">
        <v>84</v>
      </c>
      <c r="D53" s="62"/>
      <c r="E53" s="66"/>
      <c r="F53" s="59"/>
      <c r="G53" s="59"/>
      <c r="H53" s="60"/>
    </row>
    <row r="54" spans="2:8" ht="15.95" customHeight="1" x14ac:dyDescent="0.25">
      <c r="B54" s="24"/>
      <c r="C54" s="69" t="s">
        <v>124</v>
      </c>
      <c r="D54" s="62" t="s">
        <v>125</v>
      </c>
      <c r="E54" s="66" t="s">
        <v>126</v>
      </c>
      <c r="F54" s="59">
        <f>ROUND(F52/F56,1)</f>
        <v>53.8</v>
      </c>
      <c r="G54" s="59"/>
      <c r="H54" s="60">
        <f t="shared" si="1"/>
        <v>53.8</v>
      </c>
    </row>
    <row r="55" spans="2:8" ht="15.95" customHeight="1" x14ac:dyDescent="0.25">
      <c r="B55" s="24"/>
      <c r="C55" s="68" t="s">
        <v>85</v>
      </c>
      <c r="D55" s="62"/>
      <c r="E55" s="66"/>
      <c r="F55" s="59"/>
      <c r="G55" s="59"/>
      <c r="H55" s="60"/>
    </row>
    <row r="56" spans="2:8" ht="15.95" customHeight="1" x14ac:dyDescent="0.25">
      <c r="B56" s="24"/>
      <c r="C56" s="69" t="s">
        <v>127</v>
      </c>
      <c r="D56" s="62" t="s">
        <v>86</v>
      </c>
      <c r="E56" s="66" t="str">
        <f>E21</f>
        <v>розрахунок</v>
      </c>
      <c r="F56" s="59">
        <v>930</v>
      </c>
      <c r="G56" s="59"/>
      <c r="H56" s="60">
        <f t="shared" si="1"/>
        <v>930</v>
      </c>
    </row>
    <row r="57" spans="2:8" ht="20.100000000000001" customHeight="1" x14ac:dyDescent="0.25">
      <c r="B57" s="24"/>
      <c r="C57" s="68" t="s">
        <v>87</v>
      </c>
      <c r="D57" s="62"/>
      <c r="E57" s="66"/>
      <c r="F57" s="59"/>
      <c r="G57" s="59"/>
      <c r="H57" s="60"/>
    </row>
    <row r="58" spans="2:8" ht="15.95" customHeight="1" x14ac:dyDescent="0.25">
      <c r="B58" s="24"/>
      <c r="C58" s="69" t="s">
        <v>89</v>
      </c>
      <c r="D58" s="62" t="s">
        <v>88</v>
      </c>
      <c r="E58" s="66"/>
      <c r="F58" s="59"/>
      <c r="G58" s="59"/>
      <c r="H58" s="60">
        <f t="shared" si="1"/>
        <v>0</v>
      </c>
    </row>
    <row r="60" spans="2:8" ht="15.75" x14ac:dyDescent="0.25">
      <c r="C60" s="27" t="s">
        <v>62</v>
      </c>
      <c r="D60" s="31"/>
      <c r="E60" s="32" t="s">
        <v>74</v>
      </c>
    </row>
    <row r="61" spans="2:8" ht="15.75" x14ac:dyDescent="0.25">
      <c r="C61" s="30"/>
      <c r="D61" s="56"/>
      <c r="E61" s="33"/>
    </row>
    <row r="62" spans="2:8" ht="15.75" x14ac:dyDescent="0.25">
      <c r="C62" s="27" t="s">
        <v>73</v>
      </c>
      <c r="D62" s="31"/>
      <c r="E62" s="58" t="s">
        <v>75</v>
      </c>
    </row>
    <row r="63" spans="2:8" ht="15.75" x14ac:dyDescent="0.25">
      <c r="C63" s="17"/>
      <c r="D63" s="56"/>
    </row>
  </sheetData>
  <mergeCells count="5">
    <mergeCell ref="C49:E49"/>
    <mergeCell ref="B1:H1"/>
    <mergeCell ref="C11:E11"/>
    <mergeCell ref="C26:E26"/>
    <mergeCell ref="C38:E38"/>
  </mergeCells>
  <pageMargins left="0.19685039370078741" right="0.15748031496062992" top="0.51181102362204722" bottom="0.27559055118110237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1-8</vt:lpstr>
      <vt:lpstr>9-10</vt:lpstr>
      <vt:lpstr>11</vt:lpstr>
    </vt:vector>
  </TitlesOfParts>
  <Company>office 2007 rus ent: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2021-04-22T08:51:21Z</cp:lastPrinted>
  <dcterms:created xsi:type="dcterms:W3CDTF">2020-01-29T09:09:16Z</dcterms:created>
  <dcterms:modified xsi:type="dcterms:W3CDTF">2021-04-22T08:51:46Z</dcterms:modified>
</cp:coreProperties>
</file>